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hrista\work from home\"/>
    </mc:Choice>
  </mc:AlternateContent>
  <bookViews>
    <workbookView xWindow="2790" yWindow="0" windowWidth="28800" windowHeight="1140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I15" i="2" s="1"/>
  <c r="K12" i="2"/>
  <c r="I12" i="2" s="1"/>
  <c r="K13" i="2" l="1"/>
  <c r="K14" i="2" s="1"/>
  <c r="H15" i="2"/>
  <c r="H12" i="2"/>
  <c r="H13" i="2" l="1"/>
  <c r="I13" i="2"/>
  <c r="H14" i="2"/>
  <c r="I14" i="2"/>
  <c r="I17" i="2" l="1"/>
  <c r="B21" i="2" s="1"/>
  <c r="H17" i="2"/>
  <c r="B19" i="2" s="1"/>
  <c r="K17" i="2" l="1"/>
  <c r="B23" i="2" s="1"/>
</calcChain>
</file>

<file path=xl/sharedStrings.xml><?xml version="1.0" encoding="utf-8"?>
<sst xmlns="http://schemas.openxmlformats.org/spreadsheetml/2006/main" count="21" uniqueCount="19">
  <si>
    <t>Public Sector Cost Sharing Calculator</t>
  </si>
  <si>
    <t>Population of Municipality:</t>
  </si>
  <si>
    <t xml:space="preserve">    Enter the population of your municipality</t>
  </si>
  <si>
    <t>Claim Amount:</t>
  </si>
  <si>
    <t xml:space="preserve">    Enter claim amount</t>
  </si>
  <si>
    <t>SHARE</t>
  </si>
  <si>
    <t>AMOUNT</t>
  </si>
  <si>
    <t>TOTAL</t>
  </si>
  <si>
    <t>PROVINCIAL</t>
  </si>
  <si>
    <t>MUNICIPAL</t>
  </si>
  <si>
    <t>TOTAL:</t>
  </si>
  <si>
    <t xml:space="preserve">     Total Provincial Share</t>
  </si>
  <si>
    <t xml:space="preserve">     Total Municipal Share</t>
  </si>
  <si>
    <t xml:space="preserve">     Total</t>
  </si>
  <si>
    <t>$0.00 - $3.25</t>
  </si>
  <si>
    <t>$9.77 - $16.27</t>
  </si>
  <si>
    <t>$3.26 - $9.76</t>
  </si>
  <si>
    <t>$16.28 Plus</t>
  </si>
  <si>
    <t>For events from January 1, 2020 to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</si>
</sst>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i/>
      <u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color indexed="5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165" fontId="4" fillId="0" borderId="1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3" fillId="0" borderId="2" xfId="0" applyFont="1" applyBorder="1"/>
    <xf numFmtId="0" fontId="0" fillId="0" borderId="5" xfId="0" applyBorder="1"/>
    <xf numFmtId="0" fontId="0" fillId="0" borderId="2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vertical="center"/>
    </xf>
    <xf numFmtId="166" fontId="4" fillId="0" borderId="6" xfId="2" applyFont="1" applyBorder="1" applyAlignment="1">
      <alignment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167" fontId="4" fillId="0" borderId="6" xfId="2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5" xfId="2" applyFont="1" applyFill="1" applyBorder="1" applyAlignment="1">
      <alignment vertical="center"/>
    </xf>
    <xf numFmtId="9" fontId="4" fillId="2" borderId="11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7" fontId="4" fillId="2" borderId="11" xfId="2" applyNumberFormat="1" applyFont="1" applyFill="1" applyBorder="1" applyAlignment="1">
      <alignment horizontal="center" vertical="center"/>
    </xf>
    <xf numFmtId="167" fontId="4" fillId="2" borderId="5" xfId="2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166" fontId="4" fillId="3" borderId="5" xfId="2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167" fontId="4" fillId="3" borderId="11" xfId="2" applyNumberFormat="1" applyFont="1" applyFill="1" applyBorder="1" applyAlignment="1">
      <alignment horizontal="center" vertical="center"/>
    </xf>
    <xf numFmtId="167" fontId="4" fillId="3" borderId="5" xfId="2" applyNumberFormat="1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4" borderId="9" xfId="3" applyFont="1" applyFill="1" applyBorder="1" applyAlignment="1">
      <alignment horizontal="center" vertical="center"/>
    </xf>
    <xf numFmtId="167" fontId="4" fillId="4" borderId="7" xfId="2" applyNumberFormat="1" applyFont="1" applyFill="1" applyBorder="1" applyAlignment="1">
      <alignment horizontal="center" vertical="center"/>
    </xf>
    <xf numFmtId="167" fontId="4" fillId="4" borderId="9" xfId="2" applyNumberFormat="1" applyFont="1" applyFill="1" applyBorder="1" applyAlignment="1">
      <alignment horizontal="center" vertical="center"/>
    </xf>
    <xf numFmtId="167" fontId="0" fillId="0" borderId="14" xfId="2" applyNumberFormat="1" applyFont="1" applyBorder="1" applyAlignment="1">
      <alignment horizontal="center"/>
    </xf>
    <xf numFmtId="167" fontId="0" fillId="0" borderId="13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167" fontId="0" fillId="0" borderId="7" xfId="2" applyNumberFormat="1" applyFont="1" applyFill="1" applyBorder="1" applyAlignment="1">
      <alignment horizontal="center" vertical="center"/>
    </xf>
    <xf numFmtId="167" fontId="4" fillId="0" borderId="15" xfId="2" applyNumberFormat="1" applyFont="1" applyFill="1" applyBorder="1" applyAlignment="1">
      <alignment horizontal="center" vertical="center"/>
    </xf>
    <xf numFmtId="167" fontId="4" fillId="0" borderId="9" xfId="2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7" fontId="4" fillId="0" borderId="15" xfId="0" applyNumberFormat="1" applyFont="1" applyBorder="1" applyAlignment="1">
      <alignment vertical="center"/>
    </xf>
    <xf numFmtId="44" fontId="0" fillId="0" borderId="0" xfId="0" applyNumberFormat="1"/>
    <xf numFmtId="165" fontId="0" fillId="0" borderId="0" xfId="0" applyNumberFormat="1"/>
    <xf numFmtId="164" fontId="0" fillId="0" borderId="0" xfId="1" applyFont="1"/>
    <xf numFmtId="165" fontId="0" fillId="0" borderId="0" xfId="1" applyNumberFormat="1" applyFont="1"/>
    <xf numFmtId="167" fontId="0" fillId="0" borderId="0" xfId="0" applyNumberFormat="1"/>
    <xf numFmtId="0" fontId="7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104775</xdr:rowOff>
    </xdr:from>
    <xdr:to>
      <xdr:col>7</xdr:col>
      <xdr:colOff>152400</xdr:colOff>
      <xdr:row>4</xdr:row>
      <xdr:rowOff>104775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3276600" y="9048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6</xdr:row>
      <xdr:rowOff>104775</xdr:rowOff>
    </xdr:from>
    <xdr:to>
      <xdr:col>7</xdr:col>
      <xdr:colOff>161925</xdr:colOff>
      <xdr:row>6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3286125" y="1323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18</xdr:row>
      <xdr:rowOff>104775</xdr:rowOff>
    </xdr:from>
    <xdr:to>
      <xdr:col>2</xdr:col>
      <xdr:colOff>180975</xdr:colOff>
      <xdr:row>18</xdr:row>
      <xdr:rowOff>104775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>
          <a:off x="981075" y="36671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20</xdr:row>
      <xdr:rowOff>104775</xdr:rowOff>
    </xdr:from>
    <xdr:to>
      <xdr:col>2</xdr:col>
      <xdr:colOff>180975</xdr:colOff>
      <xdr:row>20</xdr:row>
      <xdr:rowOff>104775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 flipH="1">
          <a:off x="981075" y="399097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809625</xdr:colOff>
      <xdr:row>22</xdr:row>
      <xdr:rowOff>104775</xdr:rowOff>
    </xdr:from>
    <xdr:to>
      <xdr:col>2</xdr:col>
      <xdr:colOff>180975</xdr:colOff>
      <xdr:row>22</xdr:row>
      <xdr:rowOff>104775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981075" y="4314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tabSelected="1" workbookViewId="0">
      <selection activeCell="B4" sqref="B4"/>
    </sheetView>
  </sheetViews>
  <sheetFormatPr defaultRowHeight="12.75" x14ac:dyDescent="0.2"/>
  <cols>
    <col min="1" max="1" width="2.28515625" customWidth="1"/>
    <col min="2" max="2" width="13.42578125" customWidth="1"/>
    <col min="4" max="4" width="1.7109375" customWidth="1"/>
    <col min="5" max="5" width="14.140625" customWidth="1"/>
    <col min="6" max="6" width="13.85546875" customWidth="1"/>
    <col min="7" max="7" width="2.5703125" customWidth="1"/>
    <col min="8" max="8" width="15.140625" customWidth="1"/>
    <col min="9" max="9" width="15.7109375" customWidth="1"/>
    <col min="10" max="10" width="2.140625" customWidth="1"/>
    <col min="11" max="11" width="16" customWidth="1"/>
    <col min="12" max="12" width="14" bestFit="1" customWidth="1"/>
    <col min="13" max="13" width="12.28515625" bestFit="1" customWidth="1"/>
    <col min="14" max="14" width="11.28515625" bestFit="1" customWidth="1"/>
    <col min="15" max="15" width="12.28515625" bestFit="1" customWidth="1"/>
    <col min="16" max="17" width="14" bestFit="1" customWidth="1"/>
  </cols>
  <sheetData>
    <row r="2" spans="1:17" ht="18.75" x14ac:dyDescent="0.3">
      <c r="A2" s="1" t="s">
        <v>0</v>
      </c>
    </row>
    <row r="3" spans="1:17" ht="18.75" x14ac:dyDescent="0.3">
      <c r="A3" s="1"/>
      <c r="B3" s="54" t="s">
        <v>18</v>
      </c>
    </row>
    <row r="4" spans="1:17" ht="13.5" thickBot="1" x14ac:dyDescent="0.25"/>
    <row r="5" spans="1:17" s="8" customFormat="1" ht="16.5" customHeight="1" thickBot="1" x14ac:dyDescent="0.25">
      <c r="B5" s="59" t="s">
        <v>1</v>
      </c>
      <c r="C5" s="59"/>
      <c r="D5" s="59"/>
      <c r="E5" s="59"/>
      <c r="F5" s="5"/>
      <c r="G5" s="6"/>
      <c r="H5" s="7" t="s">
        <v>2</v>
      </c>
    </row>
    <row r="6" spans="1:17" ht="13.5" thickBot="1" x14ac:dyDescent="0.25"/>
    <row r="7" spans="1:17" s="8" customFormat="1" ht="16.5" customHeight="1" thickBot="1" x14ac:dyDescent="0.25">
      <c r="B7" s="59" t="s">
        <v>3</v>
      </c>
      <c r="C7" s="59"/>
      <c r="D7" s="59"/>
      <c r="E7" s="59"/>
      <c r="F7" s="9"/>
      <c r="G7" s="6"/>
      <c r="H7" s="7" t="s">
        <v>4</v>
      </c>
      <c r="L7" s="10"/>
    </row>
    <row r="9" spans="1:17" x14ac:dyDescent="0.2">
      <c r="N9" s="52"/>
      <c r="O9" s="49"/>
      <c r="P9" s="49"/>
      <c r="Q9" s="49"/>
    </row>
    <row r="10" spans="1:17" x14ac:dyDescent="0.2">
      <c r="B10" s="2"/>
      <c r="C10" s="2"/>
      <c r="D10" s="11"/>
      <c r="E10" s="60" t="s">
        <v>5</v>
      </c>
      <c r="F10" s="61"/>
      <c r="G10" s="12"/>
      <c r="H10" s="60" t="s">
        <v>6</v>
      </c>
      <c r="I10" s="61"/>
      <c r="J10" s="3"/>
      <c r="K10" s="55" t="s">
        <v>7</v>
      </c>
      <c r="N10" s="52"/>
    </row>
    <row r="11" spans="1:17" x14ac:dyDescent="0.2">
      <c r="B11" s="3"/>
      <c r="C11" s="3"/>
      <c r="D11" s="13"/>
      <c r="E11" s="14" t="s">
        <v>8</v>
      </c>
      <c r="F11" s="15" t="s">
        <v>9</v>
      </c>
      <c r="G11" s="16"/>
      <c r="H11" s="14" t="s">
        <v>8</v>
      </c>
      <c r="I11" s="15" t="s">
        <v>9</v>
      </c>
      <c r="J11" s="17"/>
      <c r="K11" s="56"/>
      <c r="N11" s="52"/>
    </row>
    <row r="12" spans="1:17" ht="20.100000000000001" customHeight="1" x14ac:dyDescent="0.2">
      <c r="B12" s="18" t="s">
        <v>14</v>
      </c>
      <c r="C12" s="19">
        <v>3.25</v>
      </c>
      <c r="E12" s="20">
        <v>0</v>
      </c>
      <c r="F12" s="21">
        <v>1</v>
      </c>
      <c r="H12" s="22">
        <f>E12*K12</f>
        <v>0</v>
      </c>
      <c r="I12" s="23">
        <f>F12*K12</f>
        <v>0</v>
      </c>
      <c r="K12" s="23">
        <f>IF(F7-(F5*C12)&gt;0,F5*C12,F7)</f>
        <v>0</v>
      </c>
      <c r="M12" s="50"/>
      <c r="N12" s="52"/>
    </row>
    <row r="13" spans="1:17" ht="20.100000000000001" customHeight="1" x14ac:dyDescent="0.2">
      <c r="B13" s="24" t="s">
        <v>16</v>
      </c>
      <c r="C13" s="25">
        <v>6.51</v>
      </c>
      <c r="E13" s="26">
        <v>0.5</v>
      </c>
      <c r="F13" s="27">
        <v>0.5</v>
      </c>
      <c r="H13" s="28">
        <f>E13*K13</f>
        <v>0</v>
      </c>
      <c r="I13" s="29">
        <f>F13*K13</f>
        <v>0</v>
      </c>
      <c r="K13" s="29">
        <f>MIN(+$F$7-$K$12,$F$5*$C$13)</f>
        <v>0</v>
      </c>
      <c r="L13" s="53"/>
      <c r="M13" s="50"/>
      <c r="N13" s="52"/>
    </row>
    <row r="14" spans="1:17" ht="20.100000000000001" customHeight="1" x14ac:dyDescent="0.2">
      <c r="B14" s="30" t="s">
        <v>15</v>
      </c>
      <c r="C14" s="31">
        <v>6.51</v>
      </c>
      <c r="E14" s="32">
        <v>0.75</v>
      </c>
      <c r="F14" s="33">
        <v>0.25</v>
      </c>
      <c r="H14" s="34">
        <f>E14*K14</f>
        <v>0</v>
      </c>
      <c r="I14" s="35">
        <f>F14*K14</f>
        <v>0</v>
      </c>
      <c r="K14" s="35">
        <f>MIN(+$F$7-$K$12-K13,$F$5*$C$13)</f>
        <v>0</v>
      </c>
      <c r="L14" s="49"/>
      <c r="N14" s="52"/>
    </row>
    <row r="15" spans="1:17" ht="20.100000000000001" customHeight="1" x14ac:dyDescent="0.2">
      <c r="B15" s="57" t="s">
        <v>17</v>
      </c>
      <c r="C15" s="58"/>
      <c r="E15" s="36">
        <v>1</v>
      </c>
      <c r="F15" s="37">
        <v>0</v>
      </c>
      <c r="H15" s="38">
        <f>E15*K15</f>
        <v>0</v>
      </c>
      <c r="I15" s="39">
        <f>F15*K15</f>
        <v>0</v>
      </c>
      <c r="K15" s="39">
        <f>IF(F7&gt;(C12+C13+C14)*F5,F7-((C12+C13+C14)*F5),)</f>
        <v>0</v>
      </c>
    </row>
    <row r="16" spans="1:17" ht="13.5" thickBot="1" x14ac:dyDescent="0.25">
      <c r="H16" s="40"/>
      <c r="I16" s="41"/>
      <c r="K16" s="40"/>
    </row>
    <row r="17" spans="2:11" ht="20.100000000000001" customHeight="1" thickBot="1" x14ac:dyDescent="0.25">
      <c r="F17" s="42" t="s">
        <v>10</v>
      </c>
      <c r="H17" s="43">
        <f>SUM(H12:H16)</f>
        <v>0</v>
      </c>
      <c r="I17" s="44">
        <f>SUM(I12:I16)</f>
        <v>0</v>
      </c>
      <c r="K17" s="45">
        <f>IF(H17+I17=K12+K13+K14+K15,H17+I17,"ERROR")</f>
        <v>0</v>
      </c>
    </row>
    <row r="19" spans="2:11" x14ac:dyDescent="0.2">
      <c r="B19" s="46">
        <f>H17</f>
        <v>0</v>
      </c>
      <c r="C19" s="47" t="s">
        <v>11</v>
      </c>
      <c r="D19" s="8"/>
      <c r="E19" s="8"/>
    </row>
    <row r="20" spans="2:11" ht="13.5" thickBot="1" x14ac:dyDescent="0.25">
      <c r="B20" s="4"/>
    </row>
    <row r="21" spans="2:11" ht="13.5" thickBot="1" x14ac:dyDescent="0.25">
      <c r="B21" s="48">
        <f>I17</f>
        <v>0</v>
      </c>
      <c r="C21" s="47" t="s">
        <v>12</v>
      </c>
      <c r="D21" s="8"/>
      <c r="E21" s="8"/>
    </row>
    <row r="22" spans="2:11" x14ac:dyDescent="0.2">
      <c r="B22" s="4"/>
    </row>
    <row r="23" spans="2:11" x14ac:dyDescent="0.2">
      <c r="B23" s="46">
        <f>K17</f>
        <v>0</v>
      </c>
      <c r="C23" s="47" t="s">
        <v>13</v>
      </c>
      <c r="D23" s="8"/>
      <c r="E23" s="8"/>
    </row>
    <row r="27" spans="2:11" x14ac:dyDescent="0.2">
      <c r="H27" s="51"/>
    </row>
  </sheetData>
  <mergeCells count="6">
    <mergeCell ref="K10:K11"/>
    <mergeCell ref="B15:C15"/>
    <mergeCell ref="B5:E5"/>
    <mergeCell ref="B7:E7"/>
    <mergeCell ref="E10:F10"/>
    <mergeCell ref="H10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Driedger, Cindy (MI)</dc:creator>
  <cp:lastModifiedBy>Brown, Christa (MI)</cp:lastModifiedBy>
  <dcterms:created xsi:type="dcterms:W3CDTF">2020-03-20T20:38:07Z</dcterms:created>
  <dcterms:modified xsi:type="dcterms:W3CDTF">2021-04-14T18:25:57Z</dcterms:modified>
</cp:coreProperties>
</file>